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martins/Dropbox/Projetos em andamento/PagSeguroAPP/"/>
    </mc:Choice>
  </mc:AlternateContent>
  <bookViews>
    <workbookView xWindow="0" yWindow="460" windowWidth="33600" windowHeight="20460"/>
  </bookViews>
  <sheets>
    <sheet name="Frontend" sheetId="2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2" l="1"/>
  <c r="B21" i="2"/>
  <c r="B22" i="2"/>
  <c r="B24" i="2"/>
  <c r="B20" i="2"/>
  <c r="D20" i="2"/>
  <c r="F20" i="2"/>
  <c r="D21" i="2"/>
  <c r="D22" i="2"/>
  <c r="F22" i="2"/>
  <c r="D23" i="2"/>
  <c r="F23" i="2"/>
  <c r="D24" i="2"/>
  <c r="F24" i="2"/>
  <c r="D25" i="2"/>
  <c r="F25" i="2"/>
  <c r="D26" i="2"/>
  <c r="F26" i="2"/>
  <c r="D27" i="2"/>
  <c r="F27" i="2"/>
  <c r="D28" i="2"/>
  <c r="F28" i="2"/>
  <c r="D29" i="2"/>
  <c r="F29" i="2"/>
  <c r="D30" i="2"/>
  <c r="F30" i="2"/>
  <c r="D19" i="2"/>
  <c r="B25" i="2"/>
  <c r="B26" i="2"/>
  <c r="B27" i="2"/>
  <c r="B28" i="2"/>
  <c r="B29" i="2"/>
  <c r="B30" i="2"/>
  <c r="C22" i="2"/>
  <c r="E22" i="2"/>
  <c r="I22" i="2"/>
  <c r="C23" i="2"/>
  <c r="E23" i="2"/>
  <c r="I23" i="2"/>
  <c r="B19" i="2"/>
  <c r="F19" i="2"/>
  <c r="G19" i="2"/>
  <c r="C21" i="2"/>
  <c r="E21" i="2"/>
  <c r="I21" i="2"/>
  <c r="F21" i="2"/>
  <c r="C20" i="2"/>
  <c r="E20" i="2"/>
  <c r="I20" i="2"/>
  <c r="C24" i="2"/>
  <c r="E24" i="2"/>
  <c r="I24" i="2"/>
  <c r="C28" i="2"/>
  <c r="E28" i="2"/>
  <c r="I28" i="2"/>
  <c r="C30" i="2"/>
  <c r="E30" i="2"/>
  <c r="I30" i="2"/>
  <c r="C26" i="2"/>
  <c r="E26" i="2"/>
  <c r="I26" i="2"/>
  <c r="C19" i="2"/>
  <c r="C27" i="2"/>
  <c r="E27" i="2"/>
  <c r="I27" i="2"/>
  <c r="C29" i="2"/>
  <c r="E29" i="2"/>
  <c r="I29" i="2"/>
  <c r="C25" i="2"/>
  <c r="E25" i="2"/>
  <c r="I25" i="2"/>
  <c r="G23" i="2"/>
  <c r="G22" i="2"/>
  <c r="G20" i="2"/>
  <c r="G28" i="2"/>
  <c r="G24" i="2"/>
  <c r="G30" i="2"/>
  <c r="G27" i="2"/>
  <c r="G29" i="2"/>
  <c r="G21" i="2"/>
  <c r="G26" i="2"/>
  <c r="G25" i="2"/>
</calcChain>
</file>

<file path=xl/sharedStrings.xml><?xml version="1.0" encoding="utf-8"?>
<sst xmlns="http://schemas.openxmlformats.org/spreadsheetml/2006/main" count="15" uniqueCount="15">
  <si>
    <t>Parcelas</t>
  </si>
  <si>
    <t>Taxa de intermediação</t>
  </si>
  <si>
    <t>Valor da Venda</t>
  </si>
  <si>
    <t>Entradas</t>
  </si>
  <si>
    <t>Valores</t>
  </si>
  <si>
    <t>Taxa Parcelamento Lojista</t>
  </si>
  <si>
    <t>Taxa Parcelamento Consumidor</t>
  </si>
  <si>
    <t>Tarifa de Intermediação</t>
  </si>
  <si>
    <t>Parcelas sem acréscimo</t>
  </si>
  <si>
    <t>(-) Tx Intermed</t>
  </si>
  <si>
    <t>(-) Tx Parcel.</t>
  </si>
  <si>
    <t>Vl  Venda</t>
  </si>
  <si>
    <t>(-) Tx Comprador</t>
  </si>
  <si>
    <t>(=) Vl Líq da Venda</t>
  </si>
  <si>
    <t>Vl Com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</si>
</sst>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0_ ;[Red]\-#,##0.00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1" xfId="0" applyNumberFormat="1" applyBorder="1"/>
    <xf numFmtId="0" fontId="0" fillId="0" borderId="8" xfId="0" applyBorder="1"/>
    <xf numFmtId="165" fontId="0" fillId="0" borderId="7" xfId="0" applyNumberFormat="1" applyBorder="1"/>
    <xf numFmtId="0" fontId="0" fillId="0" borderId="2" xfId="0" applyBorder="1"/>
    <xf numFmtId="10" fontId="0" fillId="0" borderId="9" xfId="2" applyNumberFormat="1" applyFont="1" applyBorder="1"/>
    <xf numFmtId="10" fontId="0" fillId="0" borderId="5" xfId="2" applyNumberFormat="1" applyFont="1" applyBorder="1"/>
    <xf numFmtId="10" fontId="0" fillId="0" borderId="0" xfId="2" applyNumberFormat="1" applyFont="1" applyBorder="1"/>
    <xf numFmtId="0" fontId="0" fillId="0" borderId="8" xfId="0" applyFill="1" applyBorder="1"/>
    <xf numFmtId="0" fontId="0" fillId="0" borderId="4" xfId="0" applyFill="1" applyBorder="1"/>
    <xf numFmtId="165" fontId="0" fillId="0" borderId="0" xfId="1" applyFont="1" applyBorder="1"/>
    <xf numFmtId="1" fontId="0" fillId="0" borderId="0" xfId="2" applyNumberFormat="1" applyFont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6" xfId="0" applyNumberFormat="1" applyBorder="1"/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0" fontId="0" fillId="0" borderId="0" xfId="2" applyNumberFormat="1" applyFont="1"/>
    <xf numFmtId="164" fontId="0" fillId="0" borderId="0" xfId="0" applyNumberFormat="1"/>
    <xf numFmtId="10" fontId="0" fillId="0" borderId="0" xfId="2" applyNumberFormat="1" applyFont="1" applyFill="1" applyBorder="1" applyAlignment="1">
      <alignment horizontal="right"/>
    </xf>
    <xf numFmtId="166" fontId="0" fillId="0" borderId="0" xfId="0" applyNumberFormat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5" fontId="0" fillId="0" borderId="9" xfId="1" applyFont="1" applyBorder="1"/>
    <xf numFmtId="165" fontId="0" fillId="0" borderId="3" xfId="1" applyFont="1" applyBorder="1" applyProtection="1">
      <protection locked="0"/>
    </xf>
    <xf numFmtId="1" fontId="0" fillId="0" borderId="9" xfId="2" applyNumberFormat="1" applyFont="1" applyBorder="1" applyAlignment="1" applyProtection="1">
      <alignment horizontal="right"/>
      <protection locked="0"/>
    </xf>
    <xf numFmtId="0" fontId="2" fillId="2" borderId="19" xfId="0" applyFont="1" applyFill="1" applyBorder="1" applyAlignment="1">
      <alignment horizontal="center"/>
    </xf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0" fontId="0" fillId="0" borderId="0" xfId="0" applyFill="1" applyBorder="1"/>
    <xf numFmtId="165" fontId="0" fillId="0" borderId="0" xfId="1" applyFont="1"/>
    <xf numFmtId="165" fontId="0" fillId="0" borderId="0" xfId="0" applyNumberFormat="1"/>
    <xf numFmtId="10" fontId="0" fillId="0" borderId="0" xfId="0" applyNumberFormat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18" workbookViewId="0">
      <selection activeCell="B5" sqref="B5"/>
    </sheetView>
  </sheetViews>
  <sheetFormatPr baseColWidth="10" defaultColWidth="8.83203125" defaultRowHeight="15" x14ac:dyDescent="0.2"/>
  <cols>
    <col min="1" max="1" width="29.5" bestFit="1" customWidth="1"/>
    <col min="2" max="2" width="16.5" customWidth="1"/>
    <col min="3" max="3" width="17" customWidth="1"/>
    <col min="4" max="4" width="14.1640625" customWidth="1"/>
    <col min="5" max="5" width="11.1640625" customWidth="1"/>
    <col min="6" max="6" width="16.1640625" customWidth="1"/>
    <col min="7" max="7" width="16.6640625" customWidth="1"/>
    <col min="8" max="8" width="9.5" bestFit="1" customWidth="1"/>
    <col min="9" max="9" width="14.33203125" bestFit="1" customWidth="1"/>
  </cols>
  <sheetData>
    <row r="1" spans="1:9" ht="16" thickBot="1" x14ac:dyDescent="0.25">
      <c r="A1" s="40" t="s">
        <v>3</v>
      </c>
      <c r="B1" s="41"/>
      <c r="C1" s="14"/>
    </row>
    <row r="2" spans="1:9" ht="16" thickBot="1" x14ac:dyDescent="0.25">
      <c r="A2" s="27"/>
      <c r="B2" s="28"/>
      <c r="C2" s="14"/>
    </row>
    <row r="3" spans="1:9" x14ac:dyDescent="0.2">
      <c r="A3" s="4" t="s">
        <v>2</v>
      </c>
      <c r="B3" s="30">
        <v>1000</v>
      </c>
      <c r="C3" s="10"/>
    </row>
    <row r="4" spans="1:9" ht="15.75" customHeight="1" x14ac:dyDescent="0.2">
      <c r="A4" s="8" t="s">
        <v>8</v>
      </c>
      <c r="B4" s="31">
        <v>10</v>
      </c>
      <c r="C4" s="11"/>
    </row>
    <row r="5" spans="1:9" x14ac:dyDescent="0.2">
      <c r="A5" s="2" t="s">
        <v>1</v>
      </c>
      <c r="B5" s="5">
        <v>3.2899999999999999E-2</v>
      </c>
      <c r="C5" s="7"/>
    </row>
    <row r="6" spans="1:9" x14ac:dyDescent="0.2">
      <c r="A6" s="2" t="s">
        <v>7</v>
      </c>
      <c r="B6" s="29">
        <v>0.4</v>
      </c>
      <c r="C6" s="7"/>
    </row>
    <row r="7" spans="1:9" ht="15.75" customHeight="1" x14ac:dyDescent="0.2">
      <c r="A7" s="2" t="s">
        <v>5</v>
      </c>
      <c r="B7" s="5">
        <v>2.9899999999999999E-2</v>
      </c>
      <c r="C7" s="7"/>
    </row>
    <row r="8" spans="1:9" ht="15.75" customHeight="1" thickBot="1" x14ac:dyDescent="0.25">
      <c r="A8" s="9" t="s">
        <v>6</v>
      </c>
      <c r="B8" s="6">
        <v>2.9899999999999999E-2</v>
      </c>
      <c r="C8" s="7"/>
      <c r="I8" s="38"/>
    </row>
    <row r="9" spans="1:9" ht="15.75" customHeight="1" x14ac:dyDescent="0.2">
      <c r="A9" s="36"/>
      <c r="B9" s="7"/>
      <c r="C9" s="7"/>
    </row>
    <row r="10" spans="1:9" ht="15.75" customHeight="1" x14ac:dyDescent="0.2">
      <c r="A10" s="36"/>
      <c r="B10" s="7"/>
      <c r="C10" s="7"/>
      <c r="G10" s="37"/>
    </row>
    <row r="11" spans="1:9" ht="15.75" customHeight="1" x14ac:dyDescent="0.2">
      <c r="A11" s="36"/>
      <c r="B11" s="7"/>
      <c r="C11" s="7"/>
      <c r="G11" s="37"/>
    </row>
    <row r="12" spans="1:9" ht="15.75" customHeight="1" x14ac:dyDescent="0.2">
      <c r="A12" s="36"/>
      <c r="B12" s="7"/>
      <c r="C12" s="7"/>
      <c r="G12" s="38"/>
    </row>
    <row r="13" spans="1:9" ht="15.75" customHeight="1" x14ac:dyDescent="0.2">
      <c r="A13" s="36"/>
      <c r="B13" s="7"/>
      <c r="C13" s="7"/>
      <c r="G13" s="38"/>
    </row>
    <row r="14" spans="1:9" ht="15.75" customHeight="1" x14ac:dyDescent="0.2">
      <c r="A14" s="36"/>
      <c r="B14" s="7"/>
      <c r="C14" s="7"/>
    </row>
    <row r="15" spans="1:9" ht="15.75" customHeight="1" x14ac:dyDescent="0.2">
      <c r="A15" s="36"/>
      <c r="B15" s="7"/>
      <c r="C15" s="7"/>
    </row>
    <row r="16" spans="1:9" ht="18" customHeight="1" thickBot="1" x14ac:dyDescent="0.25"/>
    <row r="17" spans="1:9" ht="16" thickBot="1" x14ac:dyDescent="0.25">
      <c r="A17" s="42" t="s">
        <v>4</v>
      </c>
      <c r="B17" s="43"/>
      <c r="C17" s="43"/>
      <c r="D17" s="43"/>
      <c r="E17" s="43"/>
      <c r="F17" s="43"/>
      <c r="G17" s="44"/>
    </row>
    <row r="18" spans="1:9" ht="16" thickBot="1" x14ac:dyDescent="0.25">
      <c r="A18" s="17" t="s">
        <v>0</v>
      </c>
      <c r="B18" s="18" t="s">
        <v>14</v>
      </c>
      <c r="C18" s="18" t="s">
        <v>12</v>
      </c>
      <c r="D18" s="19" t="s">
        <v>11</v>
      </c>
      <c r="E18" s="19" t="s">
        <v>10</v>
      </c>
      <c r="F18" s="19" t="s">
        <v>9</v>
      </c>
      <c r="G18" s="32" t="s">
        <v>13</v>
      </c>
    </row>
    <row r="19" spans="1:9" x14ac:dyDescent="0.2">
      <c r="A19" s="15">
        <v>1</v>
      </c>
      <c r="B19" s="21">
        <f>B3</f>
        <v>1000</v>
      </c>
      <c r="C19" s="21">
        <f>D19-B19</f>
        <v>0</v>
      </c>
      <c r="D19" s="21">
        <f>$B$3</f>
        <v>1000</v>
      </c>
      <c r="E19" s="16">
        <v>0</v>
      </c>
      <c r="F19" s="16">
        <f t="shared" ref="F19:F30" si="0">-$B$5*D19-$B$6</f>
        <v>-33.299999999999997</v>
      </c>
      <c r="G19" s="33">
        <f t="shared" ref="G19:G30" si="1">SUM(D19:F19)</f>
        <v>966.7</v>
      </c>
      <c r="H19" s="38"/>
      <c r="I19" s="23"/>
    </row>
    <row r="20" spans="1:9" x14ac:dyDescent="0.2">
      <c r="A20" s="12">
        <v>2</v>
      </c>
      <c r="B20" s="20">
        <f t="shared" ref="B20:B30" si="2">IF(A20&gt;$B$4,PMT($B$8,A20-$B$4,-$B$3)*(A20-$B$4),$B$3)</f>
        <v>1000</v>
      </c>
      <c r="C20" s="20">
        <f t="shared" ref="C20:C30" si="3">D20-B20</f>
        <v>0</v>
      </c>
      <c r="D20" s="20">
        <f t="shared" ref="D20:D30" si="4">$B$3</f>
        <v>1000</v>
      </c>
      <c r="E20" s="1">
        <f t="shared" ref="E20:E29" si="5">MIN(-(D20+PV($B$7,A20,D20/A20))-C20,0)</f>
        <v>-43.126490362660775</v>
      </c>
      <c r="F20" s="1">
        <f t="shared" si="0"/>
        <v>-33.299999999999997</v>
      </c>
      <c r="G20" s="34">
        <f t="shared" si="1"/>
        <v>923.57350963733927</v>
      </c>
      <c r="I20" s="39">
        <f>E20/D20</f>
        <v>-4.3126490362660773E-2</v>
      </c>
    </row>
    <row r="21" spans="1:9" x14ac:dyDescent="0.2">
      <c r="A21" s="12">
        <v>3</v>
      </c>
      <c r="B21" s="20">
        <f t="shared" si="2"/>
        <v>1000</v>
      </c>
      <c r="C21" s="20">
        <f t="shared" si="3"/>
        <v>0</v>
      </c>
      <c r="D21" s="20">
        <f t="shared" si="4"/>
        <v>1000</v>
      </c>
      <c r="E21" s="1">
        <f t="shared" si="5"/>
        <v>-56.948241164293904</v>
      </c>
      <c r="F21" s="1">
        <f t="shared" si="0"/>
        <v>-33.299999999999997</v>
      </c>
      <c r="G21" s="34">
        <f t="shared" si="1"/>
        <v>909.75175883570614</v>
      </c>
      <c r="I21" s="39">
        <f t="shared" ref="I21:I30" si="6">E21/D21</f>
        <v>-5.6948241164293902E-2</v>
      </c>
    </row>
    <row r="22" spans="1:9" x14ac:dyDescent="0.2">
      <c r="A22" s="12">
        <v>4</v>
      </c>
      <c r="B22" s="20">
        <f t="shared" si="2"/>
        <v>1000</v>
      </c>
      <c r="C22" s="20">
        <f t="shared" si="3"/>
        <v>0</v>
      </c>
      <c r="D22" s="20">
        <f t="shared" si="4"/>
        <v>1000</v>
      </c>
      <c r="E22" s="1">
        <f t="shared" si="5"/>
        <v>-70.503137074687288</v>
      </c>
      <c r="F22" s="1">
        <f t="shared" si="0"/>
        <v>-33.299999999999997</v>
      </c>
      <c r="G22" s="34">
        <f t="shared" si="1"/>
        <v>896.19686292531276</v>
      </c>
      <c r="I22" s="39">
        <f t="shared" si="6"/>
        <v>-7.0503137074687292E-2</v>
      </c>
    </row>
    <row r="23" spans="1:9" x14ac:dyDescent="0.2">
      <c r="A23" s="12">
        <v>5</v>
      </c>
      <c r="B23" s="20">
        <f t="shared" si="2"/>
        <v>1000</v>
      </c>
      <c r="C23" s="20">
        <f t="shared" si="3"/>
        <v>0</v>
      </c>
      <c r="D23" s="20">
        <f t="shared" si="4"/>
        <v>1000</v>
      </c>
      <c r="E23" s="1">
        <f t="shared" si="5"/>
        <v>-83.796979958976067</v>
      </c>
      <c r="F23" s="1">
        <f t="shared" si="0"/>
        <v>-33.299999999999997</v>
      </c>
      <c r="G23" s="34">
        <f t="shared" si="1"/>
        <v>882.90302004102398</v>
      </c>
      <c r="I23" s="39">
        <f t="shared" si="6"/>
        <v>-8.3796979958976073E-2</v>
      </c>
    </row>
    <row r="24" spans="1:9" x14ac:dyDescent="0.2">
      <c r="A24" s="12">
        <v>6</v>
      </c>
      <c r="B24" s="20">
        <f t="shared" si="2"/>
        <v>1000</v>
      </c>
      <c r="C24" s="20">
        <f t="shared" si="3"/>
        <v>0</v>
      </c>
      <c r="D24" s="20">
        <f t="shared" si="4"/>
        <v>1000</v>
      </c>
      <c r="E24" s="1">
        <f t="shared" si="5"/>
        <v>-96.835437064258031</v>
      </c>
      <c r="F24" s="1">
        <f t="shared" si="0"/>
        <v>-33.299999999999997</v>
      </c>
      <c r="G24" s="34">
        <f t="shared" si="1"/>
        <v>869.86456293574201</v>
      </c>
      <c r="I24" s="39">
        <f t="shared" si="6"/>
        <v>-9.6835437064258026E-2</v>
      </c>
    </row>
    <row r="25" spans="1:9" x14ac:dyDescent="0.2">
      <c r="A25" s="12">
        <v>7</v>
      </c>
      <c r="B25" s="20">
        <f t="shared" si="2"/>
        <v>1000</v>
      </c>
      <c r="C25" s="20">
        <f t="shared" si="3"/>
        <v>0</v>
      </c>
      <c r="D25" s="20">
        <f t="shared" si="4"/>
        <v>1000</v>
      </c>
      <c r="E25" s="1">
        <f t="shared" si="5"/>
        <v>-109.62404427413856</v>
      </c>
      <c r="F25" s="1">
        <f t="shared" si="0"/>
        <v>-33.299999999999997</v>
      </c>
      <c r="G25" s="34">
        <f t="shared" si="1"/>
        <v>857.07595572586149</v>
      </c>
      <c r="I25" s="39">
        <f t="shared" si="6"/>
        <v>-0.10962404427413855</v>
      </c>
    </row>
    <row r="26" spans="1:9" x14ac:dyDescent="0.2">
      <c r="A26" s="12">
        <v>8</v>
      </c>
      <c r="B26" s="20">
        <f t="shared" si="2"/>
        <v>1000</v>
      </c>
      <c r="C26" s="20">
        <f t="shared" si="3"/>
        <v>0</v>
      </c>
      <c r="D26" s="20">
        <f t="shared" si="4"/>
        <v>1000</v>
      </c>
      <c r="E26" s="1">
        <f t="shared" si="5"/>
        <v>-122.1682092823296</v>
      </c>
      <c r="F26" s="1">
        <f t="shared" si="0"/>
        <v>-33.299999999999997</v>
      </c>
      <c r="G26" s="34">
        <f t="shared" si="1"/>
        <v>844.53179071767045</v>
      </c>
      <c r="I26" s="39">
        <f t="shared" si="6"/>
        <v>-0.1221682092823296</v>
      </c>
    </row>
    <row r="27" spans="1:9" x14ac:dyDescent="0.2">
      <c r="A27" s="12">
        <v>9</v>
      </c>
      <c r="B27" s="20">
        <f t="shared" si="2"/>
        <v>1000</v>
      </c>
      <c r="C27" s="20">
        <f t="shared" si="3"/>
        <v>0</v>
      </c>
      <c r="D27" s="20">
        <f t="shared" si="4"/>
        <v>1000</v>
      </c>
      <c r="E27" s="1">
        <f t="shared" si="5"/>
        <v>-134.473214687363</v>
      </c>
      <c r="F27" s="1">
        <f t="shared" si="0"/>
        <v>-33.299999999999997</v>
      </c>
      <c r="G27" s="34">
        <f t="shared" si="1"/>
        <v>832.22678531263705</v>
      </c>
      <c r="I27" s="39">
        <f t="shared" si="6"/>
        <v>-0.13447321468736301</v>
      </c>
    </row>
    <row r="28" spans="1:9" x14ac:dyDescent="0.2">
      <c r="A28" s="12">
        <v>10</v>
      </c>
      <c r="B28" s="20">
        <f t="shared" si="2"/>
        <v>1000</v>
      </c>
      <c r="C28" s="20">
        <f t="shared" si="3"/>
        <v>0</v>
      </c>
      <c r="D28" s="20">
        <f t="shared" si="4"/>
        <v>1000</v>
      </c>
      <c r="E28" s="1">
        <f t="shared" si="5"/>
        <v>-146.54422101041484</v>
      </c>
      <c r="F28" s="1">
        <f t="shared" si="0"/>
        <v>-33.299999999999997</v>
      </c>
      <c r="G28" s="34">
        <f t="shared" si="1"/>
        <v>820.1557789895852</v>
      </c>
      <c r="I28" s="39">
        <f t="shared" si="6"/>
        <v>-0.14654422101041484</v>
      </c>
    </row>
    <row r="29" spans="1:9" x14ac:dyDescent="0.2">
      <c r="A29" s="12">
        <v>11</v>
      </c>
      <c r="B29" s="20">
        <f t="shared" si="2"/>
        <v>1029.9000000000001</v>
      </c>
      <c r="C29" s="20">
        <f t="shared" si="3"/>
        <v>-29.900000000000091</v>
      </c>
      <c r="D29" s="20">
        <f t="shared" si="4"/>
        <v>1000</v>
      </c>
      <c r="E29" s="1">
        <f t="shared" si="5"/>
        <v>-128.48626963819481</v>
      </c>
      <c r="F29" s="1">
        <f t="shared" si="0"/>
        <v>-33.299999999999997</v>
      </c>
      <c r="G29" s="34">
        <f t="shared" si="1"/>
        <v>838.21373036180523</v>
      </c>
      <c r="I29" s="39">
        <f t="shared" si="6"/>
        <v>-0.12848626963819482</v>
      </c>
    </row>
    <row r="30" spans="1:9" ht="16" thickBot="1" x14ac:dyDescent="0.25">
      <c r="A30" s="13">
        <v>12</v>
      </c>
      <c r="B30" s="22">
        <f t="shared" si="2"/>
        <v>1045.0702103551898</v>
      </c>
      <c r="C30" s="22">
        <f t="shared" si="3"/>
        <v>-45.070210355189829</v>
      </c>
      <c r="D30" s="22">
        <f t="shared" si="4"/>
        <v>1000</v>
      </c>
      <c r="E30" s="3">
        <f>MIN(-(D30+PV($B$7,A30,D30/A30))-C30,0)</f>
        <v>-124.9340753376074</v>
      </c>
      <c r="F30" s="3">
        <f t="shared" si="0"/>
        <v>-33.299999999999997</v>
      </c>
      <c r="G30" s="35">
        <f t="shared" si="1"/>
        <v>841.76592466239265</v>
      </c>
      <c r="I30" s="39">
        <f t="shared" si="6"/>
        <v>-0.12493407533760739</v>
      </c>
    </row>
    <row r="44" spans="2:3" x14ac:dyDescent="0.2">
      <c r="C44" s="25"/>
    </row>
    <row r="45" spans="2:3" x14ac:dyDescent="0.2">
      <c r="B45" s="24"/>
      <c r="C45" s="23"/>
    </row>
    <row r="47" spans="2:3" x14ac:dyDescent="0.2">
      <c r="B47" s="26"/>
    </row>
    <row r="49" spans="2:6" x14ac:dyDescent="0.2">
      <c r="B49" s="24"/>
      <c r="C49" s="24"/>
      <c r="D49" s="24"/>
      <c r="F49" s="24"/>
    </row>
    <row r="50" spans="2:6" x14ac:dyDescent="0.2">
      <c r="B50" s="24"/>
      <c r="C50" s="24"/>
      <c r="D50" s="24"/>
      <c r="E50" s="24"/>
      <c r="F50" s="24"/>
    </row>
    <row r="51" spans="2:6" x14ac:dyDescent="0.2">
      <c r="B51" s="24"/>
      <c r="C51" s="24"/>
      <c r="D51" s="24"/>
      <c r="E51" s="24"/>
      <c r="F51" s="24"/>
    </row>
    <row r="52" spans="2:6" x14ac:dyDescent="0.2">
      <c r="B52" s="24"/>
      <c r="C52" s="24"/>
      <c r="D52" s="24"/>
      <c r="E52" s="24"/>
      <c r="F52" s="24"/>
    </row>
    <row r="53" spans="2:6" x14ac:dyDescent="0.2">
      <c r="B53" s="24"/>
      <c r="C53" s="24"/>
      <c r="D53" s="24"/>
      <c r="E53" s="24"/>
      <c r="F53" s="24"/>
    </row>
    <row r="54" spans="2:6" x14ac:dyDescent="0.2">
      <c r="B54" s="24"/>
      <c r="C54" s="24"/>
      <c r="D54" s="24"/>
      <c r="E54" s="24"/>
      <c r="F54" s="24"/>
    </row>
    <row r="55" spans="2:6" x14ac:dyDescent="0.2">
      <c r="B55" s="24"/>
      <c r="C55" s="24"/>
      <c r="D55" s="24"/>
      <c r="E55" s="24"/>
      <c r="F55" s="24"/>
    </row>
    <row r="56" spans="2:6" x14ac:dyDescent="0.2">
      <c r="B56" s="24"/>
      <c r="C56" s="24"/>
      <c r="D56" s="24"/>
      <c r="E56" s="24"/>
      <c r="F56" s="24"/>
    </row>
    <row r="57" spans="2:6" x14ac:dyDescent="0.2">
      <c r="B57" s="24"/>
      <c r="C57" s="24"/>
      <c r="D57" s="24"/>
      <c r="E57" s="24"/>
      <c r="F57" s="24"/>
    </row>
    <row r="58" spans="2:6" x14ac:dyDescent="0.2">
      <c r="B58" s="24"/>
      <c r="C58" s="24"/>
      <c r="D58" s="24"/>
      <c r="E58" s="24"/>
      <c r="F58" s="24"/>
    </row>
    <row r="59" spans="2:6" x14ac:dyDescent="0.2">
      <c r="B59" s="24"/>
      <c r="C59" s="24"/>
      <c r="D59" s="24"/>
      <c r="E59" s="24"/>
      <c r="F59" s="24"/>
    </row>
    <row r="60" spans="2:6" x14ac:dyDescent="0.2">
      <c r="B60" s="24"/>
      <c r="C60" s="24"/>
      <c r="D60" s="24"/>
      <c r="E60" s="24"/>
      <c r="F60" s="24"/>
    </row>
  </sheetData>
  <mergeCells count="2">
    <mergeCell ref="A1:B1"/>
    <mergeCell ref="A17:G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Celso Lavinas Barbosa</dc:creator>
  <cp:lastModifiedBy>Ricardo Martins</cp:lastModifiedBy>
  <cp:lastPrinted>2013-03-13T13:22:53Z</cp:lastPrinted>
  <dcterms:created xsi:type="dcterms:W3CDTF">2013-02-07T20:25:40Z</dcterms:created>
  <dcterms:modified xsi:type="dcterms:W3CDTF">2017-03-27T21:00:13Z</dcterms:modified>
</cp:coreProperties>
</file>